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75" windowWidth="11340" windowHeight="6795"/>
  </bookViews>
  <sheets>
    <sheet name="Result 30.09.15" sheetId="5" r:id="rId1"/>
  </sheets>
  <definedNames>
    <definedName name="_xlnm.Print_Area" localSheetId="0">'Result 30.09.15'!$A$1:$H$121</definedName>
  </definedNames>
  <calcPr calcId="125725"/>
</workbook>
</file>

<file path=xl/calcChain.xml><?xml version="1.0" encoding="utf-8"?>
<calcChain xmlns="http://schemas.openxmlformats.org/spreadsheetml/2006/main">
  <c r="C88" i="5"/>
  <c r="D81" l="1"/>
  <c r="C81"/>
  <c r="C90" s="1"/>
  <c r="N34"/>
  <c r="H30" l="1"/>
  <c r="H20" l="1"/>
  <c r="C10" l="1"/>
  <c r="F11"/>
  <c r="C74"/>
  <c r="C107"/>
  <c r="C98"/>
  <c r="C11"/>
  <c r="F20"/>
  <c r="G20"/>
  <c r="D107"/>
  <c r="D98"/>
  <c r="D88"/>
  <c r="D74"/>
  <c r="H32"/>
  <c r="H34" s="1"/>
  <c r="H37" s="1"/>
  <c r="D20"/>
  <c r="H11"/>
  <c r="H21" s="1"/>
  <c r="H24" s="1"/>
  <c r="H27" s="1"/>
  <c r="G11"/>
  <c r="E11"/>
  <c r="E21" s="1"/>
  <c r="E24" s="1"/>
  <c r="E27" s="1"/>
  <c r="E30" s="1"/>
  <c r="E32" s="1"/>
  <c r="E34" s="1"/>
  <c r="E37" s="1"/>
  <c r="D11"/>
  <c r="C108" l="1"/>
  <c r="D21"/>
  <c r="D24" s="1"/>
  <c r="D27" s="1"/>
  <c r="D30" s="1"/>
  <c r="D32" s="1"/>
  <c r="D34" s="1"/>
  <c r="D37" s="1"/>
  <c r="D90"/>
  <c r="D108"/>
  <c r="G21"/>
  <c r="G24" s="1"/>
  <c r="G27" s="1"/>
  <c r="G30" s="1"/>
  <c r="G32" s="1"/>
  <c r="G34" s="1"/>
  <c r="G37" s="1"/>
  <c r="F21"/>
  <c r="F24" s="1"/>
  <c r="F27" s="1"/>
  <c r="F30" s="1"/>
  <c r="F32" s="1"/>
  <c r="F34" s="1"/>
  <c r="F37" s="1"/>
  <c r="C21"/>
  <c r="C24" s="1"/>
  <c r="C27" s="1"/>
  <c r="C30" s="1"/>
  <c r="C32" s="1"/>
  <c r="C34" s="1"/>
  <c r="C37" s="1"/>
</calcChain>
</file>

<file path=xl/sharedStrings.xml><?xml version="1.0" encoding="utf-8"?>
<sst xmlns="http://schemas.openxmlformats.org/spreadsheetml/2006/main" count="167" uniqueCount="131">
  <si>
    <t>(Audited)</t>
  </si>
  <si>
    <t>Sr.</t>
  </si>
  <si>
    <t>Earnings Per Share(EPS)                  a). Basic and diluted EPS before Extraordinary items for the period,for the year to date and for the previous year (not to be annualized)</t>
  </si>
  <si>
    <t>Earnings Per Share(EPS)                  b). Basic and diluted EPS after Extraordinary items for the period,for the year to date and for the previous year (not to be annualized)</t>
  </si>
  <si>
    <t>Public Shareholding</t>
  </si>
  <si>
    <t>Percentage of Shares</t>
  </si>
  <si>
    <t>(as a % of the total Shareholding of promoter and Promoter group)</t>
  </si>
  <si>
    <t>Percentage of Shares(as a % of the total share capital of the company</t>
  </si>
  <si>
    <t>Percentage of shares(as a % of the total share holding of promoter and promoter group)</t>
  </si>
  <si>
    <t>Percentage of shares (as a % of the total share capital of the company)</t>
  </si>
  <si>
    <t xml:space="preserve">Reserve excluding Revaluation Reserves as per balancesheet of previous accounting year </t>
  </si>
  <si>
    <t>(a) Pledge/Encumbered -No. of shares</t>
  </si>
  <si>
    <t>(b) Non-Encumbered Number of shares</t>
  </si>
  <si>
    <t>a) No. of Shares</t>
  </si>
  <si>
    <t>b)  Percentage of Shareholding</t>
  </si>
  <si>
    <t>Promoters and promoter Group Shareholding</t>
  </si>
  <si>
    <t>(un-audited)</t>
  </si>
  <si>
    <t>Other income</t>
  </si>
  <si>
    <t>(b) Other operating Income</t>
  </si>
  <si>
    <t>(a) Net Sales/ Income from Operation (Net of excise duty)</t>
  </si>
  <si>
    <t>Total income from operation (net)</t>
  </si>
  <si>
    <t>(a) Cost of material consumed</t>
  </si>
  <si>
    <t>(d) Employee benefits expense</t>
  </si>
  <si>
    <t>(c) Changes in inventories of finished goods,work-in-progress</t>
  </si>
  <si>
    <t>(b) Purchase of stock-in-trade</t>
  </si>
  <si>
    <t>(e) Depreciation and amortization expense</t>
  </si>
  <si>
    <t xml:space="preserve">      and stock-in-trade</t>
  </si>
  <si>
    <t>cost and exceptional items (1-2)</t>
  </si>
  <si>
    <t>Profit/(Loss) from Operations before other income, finance</t>
  </si>
  <si>
    <t>Total expenses</t>
  </si>
  <si>
    <t>Expenses:</t>
  </si>
  <si>
    <t>Income from operations:</t>
  </si>
  <si>
    <t>Particulars</t>
  </si>
  <si>
    <t>A</t>
  </si>
  <si>
    <t>(c) Money received against share warrants</t>
  </si>
  <si>
    <t>(a) Long-term borrowings</t>
  </si>
  <si>
    <t>(a) Short-term borrowings</t>
  </si>
  <si>
    <t>(b) Trade payables</t>
  </si>
  <si>
    <t>(c) Other current liabilities</t>
  </si>
  <si>
    <t>(d) Short-term provisions</t>
  </si>
  <si>
    <t>B</t>
  </si>
  <si>
    <t>(a) Fixed assets</t>
  </si>
  <si>
    <t>(b) Non-current investments</t>
  </si>
  <si>
    <t>(c) Deferred tax assets (net)</t>
  </si>
  <si>
    <t>(e) Other non-current assets</t>
  </si>
  <si>
    <t>(a) Current investments</t>
  </si>
  <si>
    <t>(b) Inventories</t>
  </si>
  <si>
    <t>(c) Trade receivables</t>
  </si>
  <si>
    <t>(d) Cash and cash equivalents</t>
  </si>
  <si>
    <t>(e) Short-term loans and advances</t>
  </si>
  <si>
    <t>(f) Other current assets</t>
  </si>
  <si>
    <t>(2) Current assets</t>
  </si>
  <si>
    <t>(d) Long term loans and advances</t>
  </si>
  <si>
    <t>(1) Non-current assets</t>
  </si>
  <si>
    <t>II.Assets</t>
  </si>
  <si>
    <t>(d) Long term provisions</t>
  </si>
  <si>
    <t>(c) Other Long term liabilities</t>
  </si>
  <si>
    <t>(b) Deferred tax liabilities (Net)</t>
  </si>
  <si>
    <t>(b) Reserves and Surplus</t>
  </si>
  <si>
    <t>(a) Share Capital</t>
  </si>
  <si>
    <t>(1) Shareholder's Funds</t>
  </si>
  <si>
    <t>I. EQUITY AND LIABILITIES</t>
  </si>
  <si>
    <t xml:space="preserve">                                           Sub-total-Non-current assests</t>
  </si>
  <si>
    <t xml:space="preserve">                                                  Sub-total-current assests</t>
  </si>
  <si>
    <t xml:space="preserve">Profit/(Loss) from ordinary activities before finance cost </t>
  </si>
  <si>
    <t>and exceptional items (3-4)</t>
  </si>
  <si>
    <t>Finance costs</t>
  </si>
  <si>
    <t xml:space="preserve">Profit/(Loss) from ordinary activities after finance cost </t>
  </si>
  <si>
    <t>but before exceptional items (5-6)</t>
  </si>
  <si>
    <t>Exceptional items</t>
  </si>
  <si>
    <t>Profit/(Loss) from ordinary activities before tax(7-8)</t>
  </si>
  <si>
    <t>Tax expense</t>
  </si>
  <si>
    <t>Net Profit/(Loss) from ordinary activities after tax (9-10)</t>
  </si>
  <si>
    <t>Net Profit /Loss for the period (11-12)</t>
  </si>
  <si>
    <t>share of profit/(loss) of associates</t>
  </si>
  <si>
    <t>Minority interest</t>
  </si>
  <si>
    <t>Profit/(Loss) after taxes, minority interest and share of profit/(loss) of associates(13-14-15)</t>
  </si>
  <si>
    <t>19.i</t>
  </si>
  <si>
    <t>19.ii</t>
  </si>
  <si>
    <t>PARTICULARS OD SHAREHOLDING</t>
  </si>
  <si>
    <t>PARTICULARS</t>
  </si>
  <si>
    <t>INVESTOR COMPLAINTS</t>
  </si>
  <si>
    <t>Pending at the beginning of the quarter</t>
  </si>
  <si>
    <t>Received during the quarter</t>
  </si>
  <si>
    <t>Disposed of during the quarter</t>
  </si>
  <si>
    <t>Remaining unresolved at the end of the quarter</t>
  </si>
  <si>
    <t xml:space="preserve">                                       Sub-total-Shareholder's funds</t>
  </si>
  <si>
    <t>NIL</t>
  </si>
  <si>
    <t>Extraordinary items (net of tax expense)</t>
  </si>
  <si>
    <t>--</t>
  </si>
  <si>
    <t>00</t>
  </si>
  <si>
    <t>The previous year/periods figures have been regrouped and/or rearranged wherever considered necessary.</t>
  </si>
  <si>
    <t>The Company is mainly engaged in single segment and hence there is no other primary reportable segment as required by  AS-17 on 'Segment Reporting' issued by ICAI.</t>
  </si>
  <si>
    <t>Place : Chhatral</t>
  </si>
  <si>
    <t>For, Minaxi Textiles Limited</t>
  </si>
  <si>
    <t>Bharatbhai P.Patel</t>
  </si>
  <si>
    <t>Chairman and Managing Director</t>
  </si>
  <si>
    <t>Paid-up Equity Share capital(Re.1/- per share)</t>
  </si>
  <si>
    <t>MINAXI TEXTILES LTD</t>
  </si>
  <si>
    <t>REGD.OFFICE-PLOT NO-3311 , GIDC ,PHASE IV, CHHATRAL, TA-KALOL, DIST-GANDHINAGAR</t>
  </si>
  <si>
    <t xml:space="preserve"> PART-1                                                                                                                                                                                       (Rs. In Lakhs)</t>
  </si>
  <si>
    <t xml:space="preserve">      Particular</t>
  </si>
  <si>
    <t>Quarter Ended</t>
  </si>
  <si>
    <t>Half Yearly Ended</t>
  </si>
  <si>
    <t>Year Ended</t>
  </si>
  <si>
    <t>(f)  Others Exp.</t>
  </si>
  <si>
    <t>RS-LACS</t>
  </si>
  <si>
    <t>(2) Non-Current Liabilities</t>
  </si>
  <si>
    <t xml:space="preserve">                                   Sub-total-non-current liabilities</t>
  </si>
  <si>
    <t>(3) Current Liabilities</t>
  </si>
  <si>
    <t xml:space="preserve">                                          Sub-total-current liabilities</t>
  </si>
  <si>
    <t xml:space="preserve">                                              Total Equity $ liabilities</t>
  </si>
  <si>
    <t xml:space="preserve">Total Assets </t>
  </si>
  <si>
    <t>NOTE:-</t>
  </si>
  <si>
    <t>0</t>
  </si>
  <si>
    <t>-</t>
  </si>
  <si>
    <t>STATEMENT OF STANDALONE UNAUDITED RESULT FOR THE QUARTER / HALF YEAR ENDED 30-09-2015</t>
  </si>
  <si>
    <t xml:space="preserve"> 30-06-2015</t>
  </si>
  <si>
    <t xml:space="preserve"> 30-09-2014</t>
  </si>
  <si>
    <t xml:space="preserve"> 30-09-2015</t>
  </si>
  <si>
    <t xml:space="preserve"> 31-03-2015</t>
  </si>
  <si>
    <t>30698787</t>
  </si>
  <si>
    <t>As at 30/09/2015</t>
  </si>
  <si>
    <t>As at 31/03/2015</t>
  </si>
  <si>
    <t>(audited)</t>
  </si>
  <si>
    <t>30690200</t>
  </si>
  <si>
    <t>30691200</t>
  </si>
  <si>
    <t>The Statutory Auditors have  carried out a limited review of the Standalone Financial Results for the quarter ended september 30, 2015</t>
  </si>
  <si>
    <t>Statement of Assets and Liabilities (Standalone) as at                                                           30th September, 2015</t>
  </si>
  <si>
    <t>The above Financial Results as reviewed by the Audit Committee were taken on record by the Board of Directors of the Company in their meeting held on 06.11.2015</t>
  </si>
  <si>
    <t>Date : 06.11.2015</t>
  </si>
</sst>
</file>

<file path=xl/styles.xml><?xml version="1.0" encoding="utf-8"?>
<styleSheet xmlns="http://schemas.openxmlformats.org/spreadsheetml/2006/main">
  <numFmts count="1">
    <numFmt numFmtId="164" formatCode="0.00_);\(0.00\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8"/>
      <name val="Verdana"/>
      <family val="2"/>
    </font>
    <font>
      <sz val="8"/>
      <name val="Verdana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center"/>
    </xf>
    <xf numFmtId="0" fontId="3" fillId="0" borderId="0" xfId="0" applyFont="1" applyBorder="1"/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2" fontId="2" fillId="0" borderId="10" xfId="0" applyNumberFormat="1" applyFont="1" applyFill="1" applyBorder="1" applyAlignment="1">
      <alignment horizontal="right"/>
    </xf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0" borderId="6" xfId="0" applyFont="1" applyBorder="1"/>
    <xf numFmtId="2" fontId="2" fillId="0" borderId="5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64" fontId="2" fillId="0" borderId="12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8" xfId="0" applyFont="1" applyBorder="1" applyAlignment="1"/>
    <xf numFmtId="2" fontId="2" fillId="0" borderId="8" xfId="0" applyNumberFormat="1" applyFont="1" applyFill="1" applyBorder="1" applyAlignment="1">
      <alignment horizontal="right"/>
    </xf>
    <xf numFmtId="2" fontId="2" fillId="0" borderId="6" xfId="0" applyNumberFormat="1" applyFont="1" applyFill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center" vertical="top"/>
    </xf>
    <xf numFmtId="0" fontId="3" fillId="0" borderId="1" xfId="0" applyFont="1" applyBorder="1"/>
    <xf numFmtId="2" fontId="2" fillId="0" borderId="2" xfId="0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2" fontId="3" fillId="0" borderId="2" xfId="0" applyNumberFormat="1" applyFont="1" applyBorder="1"/>
    <xf numFmtId="0" fontId="3" fillId="0" borderId="6" xfId="0" applyFont="1" applyBorder="1" applyAlignment="1">
      <alignment wrapText="1"/>
    </xf>
    <xf numFmtId="2" fontId="3" fillId="0" borderId="9" xfId="0" applyNumberFormat="1" applyFont="1" applyBorder="1"/>
    <xf numFmtId="0" fontId="3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wrapText="1"/>
    </xf>
    <xf numFmtId="2" fontId="3" fillId="0" borderId="6" xfId="0" applyNumberFormat="1" applyFont="1" applyBorder="1"/>
    <xf numFmtId="0" fontId="3" fillId="0" borderId="2" xfId="0" applyFont="1" applyBorder="1" applyAlignment="1">
      <alignment wrapText="1"/>
    </xf>
    <xf numFmtId="0" fontId="2" fillId="0" borderId="6" xfId="0" applyFont="1" applyBorder="1" applyAlignment="1">
      <alignment horizontal="center" vertical="top"/>
    </xf>
    <xf numFmtId="0" fontId="3" fillId="0" borderId="9" xfId="0" applyFont="1" applyBorder="1" applyAlignment="1">
      <alignment wrapText="1"/>
    </xf>
    <xf numFmtId="0" fontId="3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wrapText="1"/>
    </xf>
    <xf numFmtId="0" fontId="2" fillId="0" borderId="2" xfId="0" applyFont="1" applyBorder="1" applyAlignment="1">
      <alignment wrapText="1"/>
    </xf>
    <xf numFmtId="2" fontId="3" fillId="0" borderId="10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2" fontId="3" fillId="0" borderId="10" xfId="0" applyNumberFormat="1" applyFont="1" applyBorder="1"/>
    <xf numFmtId="2" fontId="2" fillId="0" borderId="10" xfId="0" applyNumberFormat="1" applyFont="1" applyFill="1" applyBorder="1"/>
    <xf numFmtId="164" fontId="2" fillId="0" borderId="10" xfId="0" applyNumberFormat="1" applyFont="1" applyFill="1" applyBorder="1"/>
    <xf numFmtId="2" fontId="2" fillId="0" borderId="1" xfId="0" applyNumberFormat="1" applyFont="1" applyFill="1" applyBorder="1"/>
    <xf numFmtId="0" fontId="3" fillId="0" borderId="12" xfId="0" applyFont="1" applyBorder="1" applyAlignment="1">
      <alignment wrapText="1"/>
    </xf>
    <xf numFmtId="0" fontId="3" fillId="2" borderId="12" xfId="0" applyFont="1" applyFill="1" applyBorder="1" applyAlignment="1">
      <alignment horizontal="center" vertical="top"/>
    </xf>
    <xf numFmtId="0" fontId="3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49" fontId="2" fillId="2" borderId="5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top"/>
    </xf>
    <xf numFmtId="0" fontId="2" fillId="2" borderId="5" xfId="0" applyFont="1" applyFill="1" applyBorder="1"/>
    <xf numFmtId="1" fontId="2" fillId="2" borderId="5" xfId="0" applyNumberFormat="1" applyFont="1" applyFill="1" applyBorder="1"/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/>
    <xf numFmtId="2" fontId="2" fillId="2" borderId="5" xfId="0" applyNumberFormat="1" applyFont="1" applyFill="1" applyBorder="1"/>
    <xf numFmtId="0" fontId="3" fillId="2" borderId="3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wrapText="1"/>
    </xf>
    <xf numFmtId="2" fontId="2" fillId="2" borderId="5" xfId="0" quotePrefix="1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/>
    <xf numFmtId="0" fontId="5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6" fillId="0" borderId="5" xfId="1" applyFont="1" applyBorder="1"/>
    <xf numFmtId="0" fontId="2" fillId="0" borderId="11" xfId="0" applyFont="1" applyBorder="1" applyAlignment="1">
      <alignment horizontal="center"/>
    </xf>
    <xf numFmtId="0" fontId="5" fillId="0" borderId="5" xfId="1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5" xfId="1" applyFont="1" applyBorder="1" applyAlignment="1">
      <alignment horizontal="center"/>
    </xf>
    <xf numFmtId="0" fontId="9" fillId="0" borderId="5" xfId="0" applyFont="1" applyBorder="1" applyAlignment="1">
      <alignment vertical="top"/>
    </xf>
    <xf numFmtId="2" fontId="6" fillId="0" borderId="5" xfId="1" applyNumberFormat="1" applyFont="1" applyBorder="1"/>
    <xf numFmtId="0" fontId="9" fillId="0" borderId="3" xfId="0" applyFont="1" applyBorder="1" applyAlignment="1">
      <alignment vertical="top"/>
    </xf>
    <xf numFmtId="0" fontId="6" fillId="0" borderId="10" xfId="1" applyFont="1" applyBorder="1"/>
    <xf numFmtId="2" fontId="6" fillId="0" borderId="10" xfId="1" applyNumberFormat="1" applyFont="1" applyBorder="1"/>
    <xf numFmtId="0" fontId="6" fillId="2" borderId="5" xfId="1" applyFont="1" applyFill="1" applyBorder="1"/>
    <xf numFmtId="2" fontId="6" fillId="2" borderId="5" xfId="1" applyNumberFormat="1" applyFont="1" applyFill="1" applyBorder="1"/>
    <xf numFmtId="0" fontId="5" fillId="0" borderId="6" xfId="1" applyFont="1" applyBorder="1" applyAlignment="1">
      <alignment horizontal="right"/>
    </xf>
    <xf numFmtId="0" fontId="5" fillId="0" borderId="10" xfId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6" fillId="0" borderId="5" xfId="1" applyFont="1" applyFill="1" applyBorder="1"/>
    <xf numFmtId="2" fontId="6" fillId="0" borderId="5" xfId="1" applyNumberFormat="1" applyFont="1" applyFill="1" applyBorder="1"/>
    <xf numFmtId="0" fontId="3" fillId="0" borderId="0" xfId="0" applyFont="1" applyFill="1"/>
    <xf numFmtId="0" fontId="2" fillId="0" borderId="0" xfId="0" applyFont="1" applyFill="1"/>
    <xf numFmtId="1" fontId="2" fillId="0" borderId="0" xfId="0" applyNumberFormat="1" applyFont="1" applyFill="1"/>
    <xf numFmtId="2" fontId="2" fillId="0" borderId="0" xfId="0" applyNumberFormat="1" applyFont="1" applyFill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2" fontId="5" fillId="0" borderId="10" xfId="1" applyNumberFormat="1" applyFont="1" applyBorder="1"/>
    <xf numFmtId="2" fontId="2" fillId="0" borderId="0" xfId="0" applyNumberFormat="1" applyFont="1"/>
    <xf numFmtId="2" fontId="6" fillId="0" borderId="10" xfId="1" applyNumberFormat="1" applyFont="1" applyBorder="1" applyAlignment="1">
      <alignment horizontal="right"/>
    </xf>
    <xf numFmtId="0" fontId="10" fillId="0" borderId="10" xfId="0" applyFont="1" applyBorder="1" applyAlignment="1">
      <alignment vertical="top"/>
    </xf>
    <xf numFmtId="2" fontId="10" fillId="0" borderId="10" xfId="0" applyNumberFormat="1" applyFont="1" applyBorder="1" applyAlignment="1">
      <alignment vertical="top"/>
    </xf>
    <xf numFmtId="2" fontId="5" fillId="0" borderId="7" xfId="1" applyNumberFormat="1" applyFont="1" applyBorder="1"/>
    <xf numFmtId="0" fontId="2" fillId="0" borderId="0" xfId="0" applyFont="1" applyAlignment="1">
      <alignment horizontal="center"/>
    </xf>
    <xf numFmtId="0" fontId="5" fillId="0" borderId="0" xfId="1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wrapText="1"/>
    </xf>
    <xf numFmtId="14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1"/>
  <sheetViews>
    <sheetView tabSelected="1" topLeftCell="A61" workbookViewId="0">
      <selection activeCell="H44" sqref="H44"/>
    </sheetView>
  </sheetViews>
  <sheetFormatPr defaultRowHeight="11.25"/>
  <cols>
    <col min="1" max="1" width="3.5703125" style="1" customWidth="1"/>
    <col min="2" max="2" width="48" style="1" customWidth="1"/>
    <col min="3" max="3" width="10.85546875" style="1" customWidth="1"/>
    <col min="4" max="5" width="9.85546875" style="1" customWidth="1"/>
    <col min="6" max="6" width="10.5703125" style="1" customWidth="1"/>
    <col min="7" max="7" width="10.140625" style="1" customWidth="1"/>
    <col min="8" max="8" width="9.42578125" style="1" customWidth="1"/>
    <col min="9" max="9" width="6.140625" style="1" bestFit="1" customWidth="1"/>
    <col min="10" max="16384" width="9.140625" style="1"/>
  </cols>
  <sheetData>
    <row r="1" spans="1:10">
      <c r="A1" s="125" t="s">
        <v>98</v>
      </c>
      <c r="B1" s="125"/>
      <c r="C1" s="125"/>
      <c r="D1" s="125"/>
      <c r="E1" s="125"/>
      <c r="F1" s="125"/>
      <c r="G1" s="125"/>
      <c r="H1" s="125"/>
    </row>
    <row r="2" spans="1:10">
      <c r="A2" s="126" t="s">
        <v>99</v>
      </c>
      <c r="B2" s="127"/>
      <c r="C2" s="127"/>
      <c r="D2" s="127"/>
      <c r="E2" s="127"/>
      <c r="F2" s="127"/>
      <c r="G2" s="127"/>
      <c r="H2" s="127"/>
    </row>
    <row r="3" spans="1:10">
      <c r="A3" s="126" t="s">
        <v>100</v>
      </c>
      <c r="B3" s="126"/>
      <c r="C3" s="126"/>
      <c r="D3" s="126"/>
      <c r="E3" s="126"/>
      <c r="F3" s="126"/>
      <c r="G3" s="126"/>
      <c r="H3" s="126"/>
    </row>
    <row r="4" spans="1:10">
      <c r="A4" s="126" t="s">
        <v>116</v>
      </c>
      <c r="B4" s="126"/>
      <c r="C4" s="126"/>
      <c r="D4" s="126"/>
      <c r="E4" s="126"/>
      <c r="F4" s="126"/>
      <c r="G4" s="126"/>
      <c r="H4" s="126"/>
    </row>
    <row r="5" spans="1:10">
      <c r="A5" s="2" t="s">
        <v>1</v>
      </c>
      <c r="B5" s="2" t="s">
        <v>101</v>
      </c>
      <c r="C5" s="128" t="s">
        <v>102</v>
      </c>
      <c r="D5" s="129"/>
      <c r="E5" s="130"/>
      <c r="F5" s="128" t="s">
        <v>103</v>
      </c>
      <c r="G5" s="130"/>
      <c r="H5" s="2" t="s">
        <v>104</v>
      </c>
    </row>
    <row r="6" spans="1:10">
      <c r="A6" s="2"/>
      <c r="B6" s="3"/>
      <c r="C6" s="4">
        <v>42277</v>
      </c>
      <c r="D6" s="4" t="s">
        <v>117</v>
      </c>
      <c r="E6" s="4" t="s">
        <v>118</v>
      </c>
      <c r="F6" s="4" t="s">
        <v>119</v>
      </c>
      <c r="G6" s="4" t="s">
        <v>118</v>
      </c>
      <c r="H6" s="4" t="s">
        <v>120</v>
      </c>
    </row>
    <row r="7" spans="1:10">
      <c r="A7" s="2"/>
      <c r="B7" s="5"/>
      <c r="C7" s="6" t="s">
        <v>16</v>
      </c>
      <c r="D7" s="6" t="s">
        <v>16</v>
      </c>
      <c r="E7" s="6" t="s">
        <v>16</v>
      </c>
      <c r="F7" s="6" t="s">
        <v>16</v>
      </c>
      <c r="G7" s="6" t="s">
        <v>16</v>
      </c>
      <c r="H7" s="2" t="s">
        <v>0</v>
      </c>
    </row>
    <row r="8" spans="1:10">
      <c r="A8" s="7">
        <v>1</v>
      </c>
      <c r="B8" s="5" t="s">
        <v>31</v>
      </c>
      <c r="C8" s="6"/>
      <c r="D8" s="6"/>
      <c r="E8" s="6"/>
      <c r="F8" s="6"/>
      <c r="G8" s="6"/>
      <c r="H8" s="2"/>
    </row>
    <row r="9" spans="1:10">
      <c r="A9" s="8"/>
      <c r="B9" s="9" t="s">
        <v>19</v>
      </c>
      <c r="C9" s="10">
        <v>1250.1199999999999</v>
      </c>
      <c r="D9" s="10">
        <v>1463.53</v>
      </c>
      <c r="E9" s="10">
        <v>1380.61</v>
      </c>
      <c r="F9" s="10">
        <v>2713.65</v>
      </c>
      <c r="G9" s="10">
        <v>2391.21</v>
      </c>
      <c r="H9" s="10">
        <v>5448.09</v>
      </c>
      <c r="J9" s="108"/>
    </row>
    <row r="10" spans="1:10" ht="12.75" customHeight="1">
      <c r="A10" s="8"/>
      <c r="B10" s="11" t="s">
        <v>18</v>
      </c>
      <c r="C10" s="10">
        <f>+F10-D10</f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J10" s="108"/>
    </row>
    <row r="11" spans="1:10" ht="12" customHeight="1">
      <c r="A11" s="8"/>
      <c r="B11" s="12" t="s">
        <v>20</v>
      </c>
      <c r="C11" s="10">
        <f t="shared" ref="C11:H11" si="0">+C9+C10</f>
        <v>1250.1199999999999</v>
      </c>
      <c r="D11" s="10">
        <f t="shared" si="0"/>
        <v>1463.53</v>
      </c>
      <c r="E11" s="10">
        <f t="shared" si="0"/>
        <v>1380.61</v>
      </c>
      <c r="F11" s="10">
        <f t="shared" si="0"/>
        <v>2713.65</v>
      </c>
      <c r="G11" s="10">
        <f t="shared" si="0"/>
        <v>2391.21</v>
      </c>
      <c r="H11" s="10">
        <f t="shared" si="0"/>
        <v>5448.09</v>
      </c>
      <c r="J11" s="108"/>
    </row>
    <row r="12" spans="1:10">
      <c r="A12" s="7">
        <v>2</v>
      </c>
      <c r="B12" s="5" t="s">
        <v>30</v>
      </c>
      <c r="C12" s="10"/>
      <c r="D12" s="10"/>
      <c r="E12" s="10"/>
      <c r="F12" s="10"/>
      <c r="G12" s="10"/>
      <c r="H12" s="10"/>
      <c r="J12" s="108"/>
    </row>
    <row r="13" spans="1:10">
      <c r="A13" s="8"/>
      <c r="B13" s="13" t="s">
        <v>21</v>
      </c>
      <c r="C13" s="10">
        <v>821.46</v>
      </c>
      <c r="D13" s="10">
        <v>917.4</v>
      </c>
      <c r="E13" s="10">
        <v>813.5</v>
      </c>
      <c r="F13" s="10">
        <v>1738.86</v>
      </c>
      <c r="G13" s="10">
        <v>1552.22</v>
      </c>
      <c r="H13" s="10">
        <v>2999.08</v>
      </c>
      <c r="J13" s="108"/>
    </row>
    <row r="14" spans="1:10">
      <c r="A14" s="8"/>
      <c r="B14" s="13" t="s">
        <v>24</v>
      </c>
      <c r="C14" s="10">
        <v>7.04</v>
      </c>
      <c r="D14" s="14">
        <v>19.93</v>
      </c>
      <c r="E14" s="14">
        <v>278.42</v>
      </c>
      <c r="F14" s="14">
        <v>26.98</v>
      </c>
      <c r="G14" s="14">
        <v>365.77</v>
      </c>
      <c r="H14" s="14">
        <v>1436.45</v>
      </c>
      <c r="J14" s="108"/>
    </row>
    <row r="15" spans="1:10">
      <c r="A15" s="8"/>
      <c r="B15" s="15" t="s">
        <v>23</v>
      </c>
      <c r="C15" s="16">
        <v>57.05</v>
      </c>
      <c r="D15" s="16">
        <v>162.13999999999999</v>
      </c>
      <c r="E15" s="16">
        <v>-42.74</v>
      </c>
      <c r="F15" s="16">
        <v>219.19</v>
      </c>
      <c r="G15" s="16">
        <v>-165.17</v>
      </c>
      <c r="H15" s="17">
        <v>-330.92</v>
      </c>
      <c r="J15" s="108"/>
    </row>
    <row r="16" spans="1:10">
      <c r="A16" s="8"/>
      <c r="B16" s="18" t="s">
        <v>26</v>
      </c>
      <c r="C16" s="19"/>
      <c r="D16" s="19"/>
      <c r="E16" s="19"/>
      <c r="F16" s="19"/>
      <c r="G16" s="19"/>
      <c r="H16" s="20"/>
      <c r="J16" s="108"/>
    </row>
    <row r="17" spans="1:10">
      <c r="A17" s="8"/>
      <c r="B17" s="13" t="s">
        <v>22</v>
      </c>
      <c r="C17" s="10">
        <v>65.38</v>
      </c>
      <c r="D17" s="20">
        <v>67.739999999999995</v>
      </c>
      <c r="E17" s="20">
        <v>69.790000000000006</v>
      </c>
      <c r="F17" s="20">
        <v>133.12</v>
      </c>
      <c r="G17" s="20">
        <v>125.75</v>
      </c>
      <c r="H17" s="20">
        <v>244.76</v>
      </c>
      <c r="J17" s="108"/>
    </row>
    <row r="18" spans="1:10">
      <c r="A18" s="8"/>
      <c r="B18" s="13" t="s">
        <v>25</v>
      </c>
      <c r="C18" s="10">
        <v>47.57</v>
      </c>
      <c r="D18" s="10">
        <v>47.56</v>
      </c>
      <c r="E18" s="10">
        <v>40.869999999999997</v>
      </c>
      <c r="F18" s="10">
        <v>95.13</v>
      </c>
      <c r="G18" s="10">
        <v>81.31</v>
      </c>
      <c r="H18" s="10">
        <v>188.9</v>
      </c>
      <c r="J18" s="108"/>
    </row>
    <row r="19" spans="1:10">
      <c r="A19" s="8"/>
      <c r="B19" s="21" t="s">
        <v>105</v>
      </c>
      <c r="C19" s="10">
        <v>100.57</v>
      </c>
      <c r="D19" s="22">
        <v>86.73</v>
      </c>
      <c r="E19" s="22">
        <v>106.31</v>
      </c>
      <c r="F19" s="22">
        <v>187.3</v>
      </c>
      <c r="G19" s="22">
        <v>181.5</v>
      </c>
      <c r="H19" s="22">
        <v>448.24</v>
      </c>
      <c r="J19" s="108"/>
    </row>
    <row r="20" spans="1:10">
      <c r="A20" s="23"/>
      <c r="B20" s="24" t="s">
        <v>29</v>
      </c>
      <c r="C20" s="25">
        <v>1099.08</v>
      </c>
      <c r="D20" s="25">
        <f t="shared" ref="D20:H20" si="1">+SUM(D13:D19)</f>
        <v>1301.4999999999998</v>
      </c>
      <c r="E20" s="25">
        <v>1266.1500000000001</v>
      </c>
      <c r="F20" s="25">
        <f t="shared" si="1"/>
        <v>2400.5800000000004</v>
      </c>
      <c r="G20" s="25">
        <f t="shared" si="1"/>
        <v>2141.38</v>
      </c>
      <c r="H20" s="25">
        <f t="shared" si="1"/>
        <v>4986.5099999999993</v>
      </c>
      <c r="J20" s="108"/>
    </row>
    <row r="21" spans="1:10" ht="13.5" customHeight="1">
      <c r="A21" s="26">
        <v>3</v>
      </c>
      <c r="B21" s="27" t="s">
        <v>28</v>
      </c>
      <c r="C21" s="28">
        <f t="shared" ref="C21:H21" si="2">+C11-C20</f>
        <v>151.03999999999996</v>
      </c>
      <c r="D21" s="28">
        <f t="shared" si="2"/>
        <v>162.0300000000002</v>
      </c>
      <c r="E21" s="28">
        <f t="shared" si="2"/>
        <v>114.45999999999981</v>
      </c>
      <c r="F21" s="28">
        <f t="shared" si="2"/>
        <v>313.06999999999971</v>
      </c>
      <c r="G21" s="28">
        <f t="shared" si="2"/>
        <v>249.82999999999993</v>
      </c>
      <c r="H21" s="28">
        <f t="shared" si="2"/>
        <v>461.58000000000084</v>
      </c>
      <c r="J21" s="108"/>
    </row>
    <row r="22" spans="1:10" ht="13.5" customHeight="1">
      <c r="A22" s="23"/>
      <c r="B22" s="29" t="s">
        <v>27</v>
      </c>
      <c r="C22" s="30"/>
      <c r="D22" s="30"/>
      <c r="E22" s="30"/>
      <c r="F22" s="30"/>
      <c r="G22" s="30"/>
      <c r="H22" s="30"/>
      <c r="J22" s="108"/>
    </row>
    <row r="23" spans="1:10" ht="13.5" customHeight="1">
      <c r="A23" s="31">
        <v>4</v>
      </c>
      <c r="B23" s="32" t="s">
        <v>17</v>
      </c>
      <c r="C23" s="40">
        <v>0.98</v>
      </c>
      <c r="D23" s="33">
        <v>0.9</v>
      </c>
      <c r="E23" s="33">
        <v>0.88</v>
      </c>
      <c r="F23" s="33">
        <v>1.88</v>
      </c>
      <c r="G23" s="33">
        <v>1.75</v>
      </c>
      <c r="H23" s="33">
        <v>42.72</v>
      </c>
      <c r="J23" s="108"/>
    </row>
    <row r="24" spans="1:10" ht="16.5" customHeight="1">
      <c r="A24" s="31">
        <v>5</v>
      </c>
      <c r="B24" s="34" t="s">
        <v>64</v>
      </c>
      <c r="C24" s="28">
        <f t="shared" ref="C24:H24" si="3">+C21+C23</f>
        <v>152.01999999999995</v>
      </c>
      <c r="D24" s="28">
        <f t="shared" si="3"/>
        <v>162.93000000000021</v>
      </c>
      <c r="E24" s="28">
        <f t="shared" si="3"/>
        <v>115.3399999999998</v>
      </c>
      <c r="F24" s="28">
        <f t="shared" si="3"/>
        <v>314.9499999999997</v>
      </c>
      <c r="G24" s="28">
        <f t="shared" si="3"/>
        <v>251.57999999999993</v>
      </c>
      <c r="H24" s="28">
        <f t="shared" si="3"/>
        <v>504.30000000000086</v>
      </c>
      <c r="J24" s="108"/>
    </row>
    <row r="25" spans="1:10" ht="16.5" customHeight="1">
      <c r="A25" s="35"/>
      <c r="B25" s="36" t="s">
        <v>65</v>
      </c>
      <c r="C25" s="30"/>
      <c r="D25" s="30"/>
      <c r="E25" s="30"/>
      <c r="F25" s="30"/>
      <c r="G25" s="30"/>
      <c r="H25" s="30"/>
      <c r="J25" s="108"/>
    </row>
    <row r="26" spans="1:10" ht="15.75" customHeight="1">
      <c r="A26" s="37">
        <v>6</v>
      </c>
      <c r="B26" s="38" t="s">
        <v>66</v>
      </c>
      <c r="C26" s="30">
        <v>59.22</v>
      </c>
      <c r="D26" s="30">
        <v>78.59</v>
      </c>
      <c r="E26" s="30">
        <v>63.18</v>
      </c>
      <c r="F26" s="30">
        <v>137.81</v>
      </c>
      <c r="G26" s="30">
        <v>140.36000000000001</v>
      </c>
      <c r="H26" s="30">
        <v>286.54000000000002</v>
      </c>
      <c r="J26" s="108"/>
    </row>
    <row r="27" spans="1:10" ht="15" customHeight="1">
      <c r="A27" s="31">
        <v>7</v>
      </c>
      <c r="B27" s="34" t="s">
        <v>67</v>
      </c>
      <c r="C27" s="28">
        <f t="shared" ref="C27:H27" si="4">+C24-C26</f>
        <v>92.799999999999955</v>
      </c>
      <c r="D27" s="28">
        <f t="shared" si="4"/>
        <v>84.340000000000202</v>
      </c>
      <c r="E27" s="28">
        <f t="shared" si="4"/>
        <v>52.159999999999805</v>
      </c>
      <c r="F27" s="28">
        <f>+F24-F26</f>
        <v>177.1399999999997</v>
      </c>
      <c r="G27" s="28">
        <f t="shared" si="4"/>
        <v>111.21999999999991</v>
      </c>
      <c r="H27" s="28">
        <f t="shared" si="4"/>
        <v>217.76000000000084</v>
      </c>
      <c r="J27" s="108"/>
    </row>
    <row r="28" spans="1:10" ht="16.5" customHeight="1">
      <c r="A28" s="35"/>
      <c r="B28" s="36" t="s">
        <v>68</v>
      </c>
      <c r="C28" s="30"/>
      <c r="D28" s="30"/>
      <c r="E28" s="30"/>
      <c r="F28" s="30"/>
      <c r="G28" s="30"/>
      <c r="H28" s="30"/>
      <c r="J28" s="108"/>
    </row>
    <row r="29" spans="1:10" ht="18" customHeight="1">
      <c r="A29" s="37">
        <v>8</v>
      </c>
      <c r="B29" s="38" t="s">
        <v>69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J29" s="108"/>
    </row>
    <row r="30" spans="1:10" ht="17.25" customHeight="1">
      <c r="A30" s="31">
        <v>9</v>
      </c>
      <c r="B30" s="34" t="s">
        <v>70</v>
      </c>
      <c r="C30" s="28">
        <f t="shared" ref="C30:H30" si="5">+C27-C29</f>
        <v>92.799999999999955</v>
      </c>
      <c r="D30" s="28">
        <f t="shared" si="5"/>
        <v>84.340000000000202</v>
      </c>
      <c r="E30" s="28">
        <f t="shared" si="5"/>
        <v>52.159999999999805</v>
      </c>
      <c r="F30" s="28">
        <f t="shared" si="5"/>
        <v>177.1399999999997</v>
      </c>
      <c r="G30" s="28">
        <f t="shared" si="5"/>
        <v>111.21999999999991</v>
      </c>
      <c r="H30" s="28">
        <f t="shared" si="5"/>
        <v>217.76000000000084</v>
      </c>
      <c r="J30" s="108"/>
    </row>
    <row r="31" spans="1:10" ht="16.5" customHeight="1">
      <c r="A31" s="7">
        <v>10</v>
      </c>
      <c r="B31" s="39" t="s">
        <v>71</v>
      </c>
      <c r="C31" s="28">
        <v>17</v>
      </c>
      <c r="D31" s="28">
        <v>27</v>
      </c>
      <c r="E31" s="28">
        <v>24</v>
      </c>
      <c r="F31" s="28">
        <v>44</v>
      </c>
      <c r="G31" s="28">
        <v>36</v>
      </c>
      <c r="H31" s="28">
        <v>66.150000000000006</v>
      </c>
      <c r="J31" s="108"/>
    </row>
    <row r="32" spans="1:10" ht="18" customHeight="1">
      <c r="A32" s="7">
        <v>11</v>
      </c>
      <c r="B32" s="12" t="s">
        <v>72</v>
      </c>
      <c r="C32" s="40">
        <f t="shared" ref="C32:H32" si="6">+C30-C31</f>
        <v>75.799999999999955</v>
      </c>
      <c r="D32" s="40">
        <f t="shared" si="6"/>
        <v>57.340000000000202</v>
      </c>
      <c r="E32" s="40">
        <f t="shared" si="6"/>
        <v>28.159999999999805</v>
      </c>
      <c r="F32" s="40">
        <f t="shared" si="6"/>
        <v>133.1399999999997</v>
      </c>
      <c r="G32" s="40">
        <f t="shared" si="6"/>
        <v>75.219999999999914</v>
      </c>
      <c r="H32" s="40">
        <f t="shared" si="6"/>
        <v>151.61000000000084</v>
      </c>
      <c r="J32" s="108"/>
    </row>
    <row r="33" spans="1:14" ht="14.25" customHeight="1">
      <c r="A33" s="37">
        <v>12</v>
      </c>
      <c r="B33" s="41" t="s">
        <v>88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J33" s="108"/>
    </row>
    <row r="34" spans="1:14">
      <c r="A34" s="7">
        <v>13</v>
      </c>
      <c r="B34" s="5" t="s">
        <v>73</v>
      </c>
      <c r="C34" s="42">
        <f t="shared" ref="C34:H34" si="7">+C32-C33</f>
        <v>75.799999999999955</v>
      </c>
      <c r="D34" s="42">
        <f t="shared" si="7"/>
        <v>57.340000000000202</v>
      </c>
      <c r="E34" s="42">
        <f t="shared" si="7"/>
        <v>28.159999999999805</v>
      </c>
      <c r="F34" s="42">
        <f t="shared" si="7"/>
        <v>133.1399999999997</v>
      </c>
      <c r="G34" s="42">
        <f t="shared" si="7"/>
        <v>75.219999999999914</v>
      </c>
      <c r="H34" s="42">
        <f t="shared" si="7"/>
        <v>151.61000000000084</v>
      </c>
      <c r="J34" s="108"/>
      <c r="N34" s="1">
        <f>132.89-57.34</f>
        <v>75.549999999999983</v>
      </c>
    </row>
    <row r="35" spans="1:14">
      <c r="A35" s="7">
        <v>14</v>
      </c>
      <c r="B35" s="9" t="s">
        <v>74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J35" s="108"/>
    </row>
    <row r="36" spans="1:14">
      <c r="A36" s="7">
        <v>15</v>
      </c>
      <c r="B36" s="9" t="s">
        <v>75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J36" s="108"/>
    </row>
    <row r="37" spans="1:14" ht="27.75" customHeight="1">
      <c r="A37" s="31">
        <v>16</v>
      </c>
      <c r="B37" s="34" t="s">
        <v>76</v>
      </c>
      <c r="C37" s="28">
        <f t="shared" ref="C37:H37" si="8">+C34-C35-C36</f>
        <v>75.799999999999955</v>
      </c>
      <c r="D37" s="28">
        <f t="shared" si="8"/>
        <v>57.340000000000202</v>
      </c>
      <c r="E37" s="28">
        <f t="shared" si="8"/>
        <v>28.159999999999805</v>
      </c>
      <c r="F37" s="28">
        <f t="shared" si="8"/>
        <v>133.1399999999997</v>
      </c>
      <c r="G37" s="28">
        <f t="shared" si="8"/>
        <v>75.219999999999914</v>
      </c>
      <c r="H37" s="28">
        <f t="shared" si="8"/>
        <v>151.61000000000084</v>
      </c>
      <c r="J37" s="108"/>
    </row>
    <row r="38" spans="1:14">
      <c r="A38" s="7">
        <v>17</v>
      </c>
      <c r="B38" s="9" t="s">
        <v>97</v>
      </c>
      <c r="C38" s="43">
        <v>494.16</v>
      </c>
      <c r="D38" s="43">
        <v>494.16</v>
      </c>
      <c r="E38" s="43">
        <v>494.16</v>
      </c>
      <c r="F38" s="43">
        <v>494.16</v>
      </c>
      <c r="G38" s="43">
        <v>494.16</v>
      </c>
      <c r="H38" s="43">
        <v>494.16</v>
      </c>
    </row>
    <row r="39" spans="1:14" ht="27" customHeight="1">
      <c r="A39" s="7">
        <v>18</v>
      </c>
      <c r="B39" s="11" t="s">
        <v>10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591.16999999999996</v>
      </c>
    </row>
    <row r="40" spans="1:14" ht="43.5" customHeight="1">
      <c r="A40" s="7" t="s">
        <v>77</v>
      </c>
      <c r="B40" s="12" t="s">
        <v>2</v>
      </c>
      <c r="C40" s="45">
        <v>0.15</v>
      </c>
      <c r="D40" s="45">
        <v>0.12</v>
      </c>
      <c r="E40" s="45">
        <v>0.06</v>
      </c>
      <c r="F40" s="45">
        <v>0.27</v>
      </c>
      <c r="G40" s="45">
        <v>0.15</v>
      </c>
      <c r="H40" s="45">
        <v>0.31</v>
      </c>
    </row>
    <row r="41" spans="1:14" ht="47.25" customHeight="1">
      <c r="A41" s="7" t="s">
        <v>78</v>
      </c>
      <c r="B41" s="46" t="s">
        <v>3</v>
      </c>
      <c r="C41" s="45">
        <v>0.15</v>
      </c>
      <c r="D41" s="45">
        <v>0.12</v>
      </c>
      <c r="E41" s="45">
        <v>0.06</v>
      </c>
      <c r="F41" s="45">
        <v>0.27</v>
      </c>
      <c r="G41" s="45">
        <v>0.15</v>
      </c>
      <c r="H41" s="45">
        <v>0.31</v>
      </c>
    </row>
    <row r="42" spans="1:14">
      <c r="A42" s="47" t="s">
        <v>33</v>
      </c>
      <c r="B42" s="48" t="s">
        <v>79</v>
      </c>
      <c r="C42" s="49"/>
      <c r="D42" s="49" t="s">
        <v>90</v>
      </c>
      <c r="E42" s="49" t="s">
        <v>90</v>
      </c>
      <c r="F42" s="49" t="s">
        <v>90</v>
      </c>
      <c r="G42" s="49" t="s">
        <v>90</v>
      </c>
      <c r="H42" s="49" t="s">
        <v>90</v>
      </c>
    </row>
    <row r="43" spans="1:14">
      <c r="A43" s="47">
        <v>1</v>
      </c>
      <c r="B43" s="50" t="s">
        <v>4</v>
      </c>
      <c r="C43" s="51" t="s">
        <v>114</v>
      </c>
      <c r="D43" s="51" t="s">
        <v>114</v>
      </c>
      <c r="E43" s="51" t="s">
        <v>114</v>
      </c>
      <c r="F43" s="51" t="s">
        <v>114</v>
      </c>
      <c r="G43" s="51" t="s">
        <v>114</v>
      </c>
      <c r="H43" s="51" t="s">
        <v>114</v>
      </c>
    </row>
    <row r="44" spans="1:14">
      <c r="A44" s="52"/>
      <c r="B44" s="53" t="s">
        <v>13</v>
      </c>
      <c r="C44" s="54">
        <v>30674450</v>
      </c>
      <c r="D44" s="51" t="s">
        <v>125</v>
      </c>
      <c r="E44" s="54">
        <v>30698787</v>
      </c>
      <c r="F44" s="54">
        <v>30674450</v>
      </c>
      <c r="G44" s="51" t="s">
        <v>121</v>
      </c>
      <c r="H44" s="51" t="s">
        <v>126</v>
      </c>
    </row>
    <row r="45" spans="1:14">
      <c r="A45" s="55"/>
      <c r="B45" s="56" t="s">
        <v>14</v>
      </c>
      <c r="C45" s="57">
        <v>62.07</v>
      </c>
      <c r="D45" s="57">
        <v>62.11</v>
      </c>
      <c r="E45" s="57">
        <v>62.12</v>
      </c>
      <c r="F45" s="57">
        <v>62.07</v>
      </c>
      <c r="G45" s="57">
        <v>62.12</v>
      </c>
      <c r="H45" s="57">
        <v>62.11</v>
      </c>
    </row>
    <row r="46" spans="1:14" ht="14.25" customHeight="1">
      <c r="A46" s="58">
        <v>2</v>
      </c>
      <c r="B46" s="59" t="s">
        <v>15</v>
      </c>
      <c r="C46" s="57"/>
      <c r="D46" s="57"/>
      <c r="E46" s="57"/>
      <c r="F46" s="57"/>
      <c r="G46" s="57"/>
      <c r="H46" s="57"/>
    </row>
    <row r="47" spans="1:14">
      <c r="A47" s="52"/>
      <c r="B47" s="53" t="s">
        <v>11</v>
      </c>
      <c r="C47" s="60" t="s">
        <v>89</v>
      </c>
      <c r="D47" s="60" t="s">
        <v>89</v>
      </c>
      <c r="E47" s="60" t="s">
        <v>89</v>
      </c>
      <c r="F47" s="60" t="s">
        <v>89</v>
      </c>
      <c r="G47" s="60" t="s">
        <v>89</v>
      </c>
      <c r="H47" s="60" t="s">
        <v>89</v>
      </c>
    </row>
    <row r="48" spans="1:14">
      <c r="A48" s="52"/>
      <c r="B48" s="53" t="s">
        <v>5</v>
      </c>
      <c r="C48" s="60" t="s">
        <v>89</v>
      </c>
      <c r="D48" s="60" t="s">
        <v>89</v>
      </c>
      <c r="E48" s="60" t="s">
        <v>89</v>
      </c>
      <c r="F48" s="60" t="s">
        <v>89</v>
      </c>
      <c r="G48" s="60" t="s">
        <v>89</v>
      </c>
      <c r="H48" s="60" t="s">
        <v>89</v>
      </c>
    </row>
    <row r="49" spans="1:8" ht="27" customHeight="1">
      <c r="A49" s="52"/>
      <c r="B49" s="59" t="s">
        <v>6</v>
      </c>
      <c r="C49" s="54"/>
      <c r="D49" s="54"/>
      <c r="E49" s="54"/>
      <c r="F49" s="54"/>
      <c r="G49" s="54"/>
      <c r="H49" s="54"/>
    </row>
    <row r="50" spans="1:8" ht="28.5" customHeight="1">
      <c r="A50" s="52"/>
      <c r="B50" s="61" t="s">
        <v>7</v>
      </c>
      <c r="C50" s="60" t="s">
        <v>89</v>
      </c>
      <c r="D50" s="60" t="s">
        <v>89</v>
      </c>
      <c r="E50" s="60" t="s">
        <v>89</v>
      </c>
      <c r="F50" s="60" t="s">
        <v>89</v>
      </c>
      <c r="G50" s="60" t="s">
        <v>89</v>
      </c>
      <c r="H50" s="60" t="s">
        <v>89</v>
      </c>
    </row>
    <row r="51" spans="1:8">
      <c r="A51" s="52"/>
      <c r="B51" s="53" t="s">
        <v>12</v>
      </c>
      <c r="C51" s="54">
        <v>18741550</v>
      </c>
      <c r="D51" s="54">
        <v>18725800</v>
      </c>
      <c r="E51" s="54">
        <v>18717213</v>
      </c>
      <c r="F51" s="54">
        <v>18741550</v>
      </c>
      <c r="G51" s="54">
        <v>18717213</v>
      </c>
      <c r="H51" s="54">
        <v>18724800</v>
      </c>
    </row>
    <row r="52" spans="1:8" ht="27.75" customHeight="1">
      <c r="A52" s="52"/>
      <c r="B52" s="59" t="s">
        <v>8</v>
      </c>
      <c r="C52" s="57">
        <v>100</v>
      </c>
      <c r="D52" s="57">
        <v>100</v>
      </c>
      <c r="E52" s="57">
        <v>100</v>
      </c>
      <c r="F52" s="57">
        <v>100</v>
      </c>
      <c r="G52" s="57">
        <v>100</v>
      </c>
      <c r="H52" s="57">
        <v>100</v>
      </c>
    </row>
    <row r="53" spans="1:8" ht="27" customHeight="1">
      <c r="A53" s="62"/>
      <c r="B53" s="63" t="s">
        <v>9</v>
      </c>
      <c r="C53" s="64">
        <v>37.93</v>
      </c>
      <c r="D53" s="64">
        <v>37.89</v>
      </c>
      <c r="E53" s="64">
        <v>37.880000000000003</v>
      </c>
      <c r="F53" s="64">
        <v>37.93</v>
      </c>
      <c r="G53" s="64">
        <v>37.880000000000003</v>
      </c>
      <c r="H53" s="64">
        <v>37.89</v>
      </c>
    </row>
    <row r="54" spans="1:8">
      <c r="A54" s="65"/>
    </row>
    <row r="55" spans="1:8">
      <c r="A55" s="66"/>
      <c r="B55" s="5" t="s">
        <v>80</v>
      </c>
      <c r="C55" s="121">
        <v>42277</v>
      </c>
      <c r="D55" s="122"/>
    </row>
    <row r="56" spans="1:8">
      <c r="A56" s="67"/>
      <c r="B56" s="21"/>
      <c r="C56" s="123"/>
      <c r="D56" s="124"/>
    </row>
    <row r="57" spans="1:8">
      <c r="A57" s="68" t="s">
        <v>40</v>
      </c>
      <c r="B57" s="69" t="s">
        <v>81</v>
      </c>
      <c r="C57" s="115"/>
      <c r="D57" s="116"/>
    </row>
    <row r="58" spans="1:8">
      <c r="A58" s="70"/>
      <c r="B58" s="71"/>
      <c r="C58" s="115"/>
      <c r="D58" s="116"/>
    </row>
    <row r="59" spans="1:8">
      <c r="A59" s="70"/>
      <c r="B59" s="71" t="s">
        <v>82</v>
      </c>
      <c r="C59" s="115" t="s">
        <v>87</v>
      </c>
      <c r="D59" s="116"/>
    </row>
    <row r="60" spans="1:8">
      <c r="A60" s="70"/>
      <c r="B60" s="71" t="s">
        <v>83</v>
      </c>
      <c r="C60" s="115" t="s">
        <v>87</v>
      </c>
      <c r="D60" s="116"/>
    </row>
    <row r="61" spans="1:8">
      <c r="A61" s="70"/>
      <c r="B61" s="71" t="s">
        <v>84</v>
      </c>
      <c r="C61" s="115" t="s">
        <v>87</v>
      </c>
      <c r="D61" s="116"/>
    </row>
    <row r="62" spans="1:8">
      <c r="A62" s="72"/>
      <c r="B62" s="13" t="s">
        <v>85</v>
      </c>
      <c r="C62" s="117" t="s">
        <v>87</v>
      </c>
      <c r="D62" s="118"/>
    </row>
    <row r="63" spans="1:8">
      <c r="A63" s="65"/>
    </row>
    <row r="64" spans="1:8" ht="33.75" customHeight="1">
      <c r="A64" s="65"/>
      <c r="B64" s="114" t="s">
        <v>128</v>
      </c>
      <c r="C64" s="114"/>
      <c r="D64" s="114"/>
      <c r="E64" s="73"/>
      <c r="F64" s="73"/>
      <c r="G64" s="73"/>
      <c r="H64" s="74"/>
    </row>
    <row r="65" spans="1:11">
      <c r="A65" s="65"/>
      <c r="D65" s="75" t="s">
        <v>106</v>
      </c>
    </row>
    <row r="66" spans="1:11" ht="22.5">
      <c r="A66" s="65"/>
      <c r="B66" s="76" t="s">
        <v>32</v>
      </c>
      <c r="C66" s="77" t="s">
        <v>122</v>
      </c>
      <c r="D66" s="77" t="s">
        <v>123</v>
      </c>
    </row>
    <row r="67" spans="1:11">
      <c r="A67" s="65"/>
      <c r="B67" s="78"/>
      <c r="C67" s="79" t="s">
        <v>16</v>
      </c>
      <c r="D67" s="66" t="s">
        <v>124</v>
      </c>
    </row>
    <row r="68" spans="1:11">
      <c r="A68" s="65"/>
      <c r="B68" s="80" t="s">
        <v>61</v>
      </c>
      <c r="C68" s="78"/>
      <c r="D68" s="78"/>
    </row>
    <row r="69" spans="1:11">
      <c r="A69" s="65"/>
      <c r="B69" s="78"/>
      <c r="C69" s="78"/>
      <c r="D69" s="78"/>
      <c r="E69" s="81"/>
      <c r="F69" s="81"/>
      <c r="G69" s="81"/>
      <c r="H69" s="82"/>
    </row>
    <row r="70" spans="1:11">
      <c r="A70" s="65"/>
      <c r="B70" s="80" t="s">
        <v>60</v>
      </c>
      <c r="C70" s="78"/>
      <c r="D70" s="78"/>
      <c r="E70" s="81"/>
      <c r="F70" s="81"/>
      <c r="G70" s="81"/>
      <c r="H70" s="82"/>
    </row>
    <row r="71" spans="1:11">
      <c r="A71" s="65"/>
      <c r="B71" s="78" t="s">
        <v>59</v>
      </c>
      <c r="C71" s="78">
        <v>556.03</v>
      </c>
      <c r="D71" s="78">
        <v>556.03</v>
      </c>
      <c r="E71" s="82"/>
      <c r="F71" s="82"/>
      <c r="G71" s="82"/>
      <c r="H71" s="82"/>
    </row>
    <row r="72" spans="1:11">
      <c r="A72" s="65"/>
      <c r="B72" s="78" t="s">
        <v>58</v>
      </c>
      <c r="C72" s="85">
        <v>724.3</v>
      </c>
      <c r="D72" s="85">
        <v>591.16999999999996</v>
      </c>
      <c r="E72" s="75"/>
      <c r="F72" s="75"/>
      <c r="G72" s="75"/>
      <c r="H72" s="82"/>
    </row>
    <row r="73" spans="1:11">
      <c r="A73" s="65"/>
      <c r="B73" s="78" t="s">
        <v>34</v>
      </c>
      <c r="C73" s="83" t="s">
        <v>115</v>
      </c>
      <c r="D73" s="83" t="s">
        <v>115</v>
      </c>
      <c r="E73" s="75"/>
      <c r="F73" s="75"/>
      <c r="G73" s="75"/>
      <c r="H73" s="82"/>
    </row>
    <row r="74" spans="1:11">
      <c r="B74" s="84" t="s">
        <v>86</v>
      </c>
      <c r="C74" s="109">
        <f>C71+C72</f>
        <v>1280.33</v>
      </c>
      <c r="D74" s="109">
        <f>D71+D72</f>
        <v>1147.1999999999998</v>
      </c>
    </row>
    <row r="75" spans="1:11">
      <c r="B75" s="78"/>
      <c r="C75" s="78"/>
      <c r="D75" s="78"/>
    </row>
    <row r="76" spans="1:11">
      <c r="B76" s="80" t="s">
        <v>107</v>
      </c>
      <c r="C76" s="78"/>
      <c r="D76" s="78"/>
      <c r="F76" s="101"/>
      <c r="G76" s="102"/>
      <c r="H76" s="102"/>
      <c r="I76" s="102"/>
      <c r="J76" s="102"/>
      <c r="K76" s="102"/>
    </row>
    <row r="77" spans="1:11">
      <c r="B77" s="78" t="s">
        <v>35</v>
      </c>
      <c r="C77" s="85">
        <v>936</v>
      </c>
      <c r="D77" s="85">
        <v>875.06</v>
      </c>
      <c r="F77" s="102"/>
      <c r="G77" s="103"/>
      <c r="H77" s="102"/>
      <c r="I77" s="102"/>
      <c r="J77" s="102"/>
      <c r="K77" s="102"/>
    </row>
    <row r="78" spans="1:11">
      <c r="B78" s="78" t="s">
        <v>57</v>
      </c>
      <c r="C78" s="85">
        <v>81.73</v>
      </c>
      <c r="D78" s="85">
        <v>74.739999999999995</v>
      </c>
      <c r="F78" s="102"/>
      <c r="G78" s="102"/>
      <c r="H78" s="102"/>
      <c r="I78" s="102"/>
      <c r="J78" s="102"/>
      <c r="K78" s="102"/>
    </row>
    <row r="79" spans="1:11">
      <c r="B79" s="78" t="s">
        <v>56</v>
      </c>
      <c r="C79" s="85">
        <v>0</v>
      </c>
      <c r="D79" s="85">
        <v>0</v>
      </c>
      <c r="F79" s="102"/>
      <c r="G79" s="103"/>
      <c r="H79" s="102"/>
      <c r="I79" s="102"/>
      <c r="J79" s="102"/>
      <c r="K79" s="102"/>
    </row>
    <row r="80" spans="1:11">
      <c r="B80" s="78" t="s">
        <v>55</v>
      </c>
      <c r="C80" s="85">
        <v>0</v>
      </c>
      <c r="D80" s="85">
        <v>0</v>
      </c>
      <c r="F80" s="102"/>
      <c r="G80" s="102"/>
      <c r="H80" s="102"/>
      <c r="I80" s="102"/>
      <c r="J80" s="102"/>
      <c r="K80" s="102"/>
    </row>
    <row r="81" spans="2:11">
      <c r="B81" s="86" t="s">
        <v>108</v>
      </c>
      <c r="C81" s="88">
        <f>SUM(C77:C80)</f>
        <v>1017.73</v>
      </c>
      <c r="D81" s="88">
        <f>SUM(D77:D80)</f>
        <v>949.8</v>
      </c>
      <c r="F81" s="102"/>
      <c r="G81" s="102"/>
      <c r="H81" s="102"/>
      <c r="I81" s="102"/>
      <c r="J81" s="102"/>
      <c r="K81" s="102"/>
    </row>
    <row r="82" spans="2:11">
      <c r="B82" s="78"/>
      <c r="C82" s="78"/>
      <c r="D82" s="78"/>
      <c r="F82" s="102"/>
      <c r="G82" s="102"/>
      <c r="H82" s="102"/>
      <c r="I82" s="102"/>
      <c r="J82" s="102"/>
      <c r="K82" s="102"/>
    </row>
    <row r="83" spans="2:11">
      <c r="B83" s="80" t="s">
        <v>109</v>
      </c>
      <c r="C83" s="78"/>
      <c r="D83" s="78"/>
      <c r="F83" s="101"/>
      <c r="G83" s="102"/>
      <c r="H83" s="102"/>
      <c r="I83" s="102"/>
      <c r="J83" s="102"/>
      <c r="K83" s="102"/>
    </row>
    <row r="84" spans="2:11">
      <c r="B84" s="78" t="s">
        <v>36</v>
      </c>
      <c r="C84" s="78">
        <v>1676.25</v>
      </c>
      <c r="D84" s="78">
        <v>1816.06</v>
      </c>
      <c r="F84" s="102"/>
      <c r="G84" s="102"/>
      <c r="H84" s="102"/>
      <c r="I84" s="102"/>
      <c r="J84" s="102"/>
      <c r="K84" s="102"/>
    </row>
    <row r="85" spans="2:11">
      <c r="B85" s="78" t="s">
        <v>37</v>
      </c>
      <c r="C85" s="78">
        <v>361.65</v>
      </c>
      <c r="D85" s="89">
        <v>1147.23</v>
      </c>
      <c r="F85" s="102"/>
      <c r="G85" s="102"/>
      <c r="H85" s="102"/>
      <c r="I85" s="102"/>
      <c r="J85" s="102"/>
      <c r="K85" s="102"/>
    </row>
    <row r="86" spans="2:11">
      <c r="B86" s="78" t="s">
        <v>38</v>
      </c>
      <c r="C86" s="85">
        <v>112.7</v>
      </c>
      <c r="D86" s="90">
        <v>310.94</v>
      </c>
      <c r="F86" s="102"/>
      <c r="G86" s="102"/>
      <c r="H86" s="102"/>
      <c r="I86" s="102"/>
      <c r="J86" s="102"/>
      <c r="K86" s="102"/>
    </row>
    <row r="87" spans="2:11">
      <c r="B87" s="78" t="s">
        <v>39</v>
      </c>
      <c r="C87" s="85">
        <v>109.35</v>
      </c>
      <c r="D87" s="78">
        <v>76.569999999999993</v>
      </c>
      <c r="F87" s="102"/>
      <c r="G87" s="102"/>
      <c r="H87" s="102"/>
      <c r="I87" s="102"/>
      <c r="J87" s="102"/>
      <c r="K87" s="102"/>
    </row>
    <row r="88" spans="2:11">
      <c r="B88" s="86" t="s">
        <v>110</v>
      </c>
      <c r="C88" s="110">
        <f>SUM(C84:C87)</f>
        <v>2259.9499999999998</v>
      </c>
      <c r="D88" s="111">
        <f>SUM(D84:D87)</f>
        <v>3350.8</v>
      </c>
      <c r="F88" s="101"/>
      <c r="G88" s="101"/>
      <c r="H88" s="102"/>
      <c r="I88" s="102"/>
      <c r="J88" s="104"/>
      <c r="K88" s="102"/>
    </row>
    <row r="89" spans="2:11">
      <c r="B89" s="78"/>
      <c r="C89" s="78"/>
      <c r="D89" s="78"/>
      <c r="F89" s="102"/>
      <c r="G89" s="102"/>
      <c r="H89" s="102"/>
      <c r="I89" s="102"/>
      <c r="J89" s="102"/>
      <c r="K89" s="102"/>
    </row>
    <row r="90" spans="2:11" ht="12" thickBot="1">
      <c r="B90" s="86" t="s">
        <v>111</v>
      </c>
      <c r="C90" s="112">
        <f>C74+C81+C88</f>
        <v>4558.01</v>
      </c>
      <c r="D90" s="112">
        <f>D74+D81+D88</f>
        <v>5447.8</v>
      </c>
      <c r="F90" s="101"/>
      <c r="G90" s="102"/>
      <c r="H90" s="102"/>
      <c r="I90" s="102"/>
      <c r="J90" s="104"/>
      <c r="K90" s="102"/>
    </row>
    <row r="91" spans="2:11" ht="12" thickTop="1">
      <c r="B91" s="80" t="s">
        <v>54</v>
      </c>
      <c r="C91" s="78"/>
      <c r="D91" s="78"/>
      <c r="F91" s="102"/>
      <c r="G91" s="102"/>
      <c r="H91" s="102"/>
      <c r="I91" s="102"/>
      <c r="J91" s="102"/>
      <c r="K91" s="102"/>
    </row>
    <row r="92" spans="2:11">
      <c r="B92" s="80" t="s">
        <v>53</v>
      </c>
      <c r="C92" s="78"/>
      <c r="D92" s="78"/>
      <c r="F92" s="102"/>
      <c r="G92" s="102"/>
      <c r="H92" s="102"/>
      <c r="I92" s="102"/>
      <c r="J92" s="102"/>
      <c r="K92" s="102"/>
    </row>
    <row r="93" spans="2:11">
      <c r="B93" s="78" t="s">
        <v>41</v>
      </c>
      <c r="C93" s="100">
        <v>1744.9</v>
      </c>
      <c r="D93" s="78">
        <v>1836.7</v>
      </c>
      <c r="F93" s="102"/>
      <c r="G93" s="102"/>
      <c r="H93" s="102"/>
      <c r="I93" s="102"/>
      <c r="J93" s="102"/>
      <c r="K93" s="102"/>
    </row>
    <row r="94" spans="2:11">
      <c r="B94" s="78" t="s">
        <v>42</v>
      </c>
      <c r="C94" s="85">
        <v>0</v>
      </c>
      <c r="D94" s="85">
        <v>0</v>
      </c>
      <c r="F94" s="102"/>
      <c r="G94" s="102"/>
      <c r="H94" s="102"/>
      <c r="I94" s="102"/>
      <c r="J94" s="102"/>
      <c r="K94" s="102"/>
    </row>
    <row r="95" spans="2:11">
      <c r="B95" s="78" t="s">
        <v>43</v>
      </c>
      <c r="C95" s="85">
        <v>0</v>
      </c>
      <c r="D95" s="85">
        <v>0</v>
      </c>
      <c r="F95" s="102"/>
      <c r="G95" s="102"/>
      <c r="H95" s="102"/>
      <c r="I95" s="102"/>
      <c r="J95" s="102"/>
      <c r="K95" s="102"/>
    </row>
    <row r="96" spans="2:11">
      <c r="B96" s="78" t="s">
        <v>52</v>
      </c>
      <c r="C96" s="90">
        <v>49.7</v>
      </c>
      <c r="D96" s="89">
        <v>26.19</v>
      </c>
      <c r="F96" s="102"/>
      <c r="G96" s="102"/>
      <c r="H96" s="102"/>
      <c r="I96" s="102"/>
      <c r="J96" s="102"/>
      <c r="K96" s="102"/>
    </row>
    <row r="97" spans="1:11">
      <c r="B97" s="78" t="s">
        <v>44</v>
      </c>
      <c r="C97" s="90">
        <v>0</v>
      </c>
      <c r="D97" s="89">
        <v>1.35</v>
      </c>
      <c r="F97" s="101"/>
      <c r="G97" s="101"/>
      <c r="H97" s="102"/>
      <c r="I97" s="102"/>
      <c r="J97" s="102"/>
      <c r="K97" s="102"/>
    </row>
    <row r="98" spans="1:11">
      <c r="B98" s="84" t="s">
        <v>62</v>
      </c>
      <c r="C98" s="88">
        <f>SUM(C93:C97)</f>
        <v>1794.6000000000001</v>
      </c>
      <c r="D98" s="87">
        <f>SUM(D93:D97)</f>
        <v>1864.24</v>
      </c>
      <c r="F98" s="102"/>
      <c r="G98" s="102"/>
      <c r="H98" s="102"/>
      <c r="I98" s="102"/>
      <c r="J98" s="102"/>
      <c r="K98" s="102"/>
    </row>
    <row r="99" spans="1:11">
      <c r="B99" s="78"/>
      <c r="C99" s="78"/>
      <c r="D99" s="78"/>
      <c r="F99" s="101"/>
      <c r="G99" s="102"/>
      <c r="H99" s="102"/>
      <c r="I99" s="102"/>
      <c r="J99" s="102"/>
      <c r="K99" s="102"/>
    </row>
    <row r="100" spans="1:11">
      <c r="B100" s="80" t="s">
        <v>51</v>
      </c>
      <c r="C100" s="78"/>
      <c r="D100" s="78"/>
      <c r="F100" s="102"/>
      <c r="G100" s="102"/>
      <c r="H100" s="102"/>
      <c r="I100" s="102"/>
      <c r="J100" s="102"/>
      <c r="K100" s="102"/>
    </row>
    <row r="101" spans="1:11">
      <c r="B101" s="78" t="s">
        <v>45</v>
      </c>
      <c r="C101" s="78"/>
      <c r="D101" s="85">
        <v>0</v>
      </c>
      <c r="F101" s="102"/>
      <c r="G101" s="102"/>
      <c r="H101" s="102"/>
      <c r="I101" s="102"/>
      <c r="J101" s="102"/>
      <c r="K101" s="102"/>
    </row>
    <row r="102" spans="1:11">
      <c r="B102" s="78" t="s">
        <v>46</v>
      </c>
      <c r="C102" s="99">
        <v>1170.6099999999999</v>
      </c>
      <c r="D102" s="78">
        <v>1311.44</v>
      </c>
      <c r="F102" s="102"/>
      <c r="G102" s="102"/>
      <c r="H102" s="102"/>
      <c r="I102" s="102"/>
      <c r="J102" s="102"/>
      <c r="K102" s="102"/>
    </row>
    <row r="103" spans="1:11">
      <c r="B103" s="78" t="s">
        <v>47</v>
      </c>
      <c r="C103" s="100">
        <v>1216.77</v>
      </c>
      <c r="D103" s="90">
        <v>1944.3</v>
      </c>
      <c r="F103" s="102"/>
      <c r="G103" s="102"/>
      <c r="H103" s="102"/>
      <c r="I103" s="102"/>
      <c r="J103" s="102"/>
      <c r="K103" s="102"/>
    </row>
    <row r="104" spans="1:11">
      <c r="B104" s="78" t="s">
        <v>48</v>
      </c>
      <c r="C104" s="78">
        <v>212.13</v>
      </c>
      <c r="D104" s="78">
        <v>222.75</v>
      </c>
      <c r="F104" s="102"/>
      <c r="G104" s="102"/>
      <c r="H104" s="102"/>
      <c r="I104" s="102"/>
      <c r="J104" s="102"/>
      <c r="K104" s="102"/>
    </row>
    <row r="105" spans="1:11">
      <c r="B105" s="78" t="s">
        <v>49</v>
      </c>
      <c r="C105" s="78">
        <v>10.37</v>
      </c>
      <c r="D105" s="78">
        <v>26.52</v>
      </c>
      <c r="F105" s="101"/>
      <c r="G105" s="101"/>
      <c r="H105" s="102"/>
      <c r="I105" s="102"/>
      <c r="J105" s="102"/>
      <c r="K105" s="102"/>
    </row>
    <row r="106" spans="1:11">
      <c r="B106" s="78" t="s">
        <v>50</v>
      </c>
      <c r="C106" s="78">
        <v>153.53</v>
      </c>
      <c r="D106" s="78">
        <v>78.55</v>
      </c>
      <c r="F106" s="101"/>
      <c r="G106" s="101"/>
      <c r="H106" s="102"/>
      <c r="I106" s="102"/>
      <c r="J106" s="102"/>
      <c r="K106" s="102"/>
    </row>
    <row r="107" spans="1:11">
      <c r="B107" s="84" t="s">
        <v>63</v>
      </c>
      <c r="C107" s="87">
        <f>SUM(C101:C106)</f>
        <v>2763.4100000000003</v>
      </c>
      <c r="D107" s="88">
        <f>SUM(D101:D106)</f>
        <v>3583.56</v>
      </c>
      <c r="F107" s="102"/>
      <c r="G107" s="103"/>
      <c r="H107" s="102"/>
      <c r="I107" s="102"/>
      <c r="J107" s="102"/>
      <c r="K107" s="102"/>
    </row>
    <row r="108" spans="1:11">
      <c r="B108" s="91" t="s">
        <v>112</v>
      </c>
      <c r="C108" s="92">
        <f>C107+C98</f>
        <v>4558.01</v>
      </c>
      <c r="D108" s="107">
        <f>D107+D98</f>
        <v>5447.8</v>
      </c>
      <c r="F108" s="102"/>
      <c r="G108" s="102"/>
      <c r="H108" s="102"/>
      <c r="I108" s="102"/>
      <c r="J108" s="102"/>
      <c r="K108" s="102"/>
    </row>
    <row r="109" spans="1:11">
      <c r="F109" s="102"/>
      <c r="G109" s="103"/>
      <c r="H109" s="102"/>
      <c r="I109" s="102"/>
      <c r="J109" s="102"/>
      <c r="K109" s="102"/>
    </row>
    <row r="110" spans="1:11">
      <c r="A110" s="93" t="s">
        <v>113</v>
      </c>
      <c r="B110" s="120"/>
      <c r="C110" s="120"/>
      <c r="D110" s="120"/>
      <c r="E110" s="120"/>
      <c r="F110" s="120"/>
      <c r="G110" s="120"/>
      <c r="H110" s="120"/>
      <c r="I110" s="75"/>
      <c r="J110" s="75"/>
    </row>
    <row r="111" spans="1:11" ht="24.75" customHeight="1">
      <c r="A111" s="94">
        <v>1</v>
      </c>
      <c r="B111" s="119" t="s">
        <v>129</v>
      </c>
      <c r="C111" s="119"/>
      <c r="D111" s="119"/>
      <c r="E111" s="119"/>
      <c r="F111" s="119"/>
      <c r="G111" s="119"/>
      <c r="H111" s="119"/>
      <c r="I111" s="105"/>
      <c r="J111" s="105"/>
    </row>
    <row r="112" spans="1:11">
      <c r="A112" s="94">
        <v>2</v>
      </c>
      <c r="B112" s="119" t="s">
        <v>127</v>
      </c>
      <c r="C112" s="119"/>
      <c r="D112" s="119"/>
      <c r="E112" s="119"/>
      <c r="F112" s="119"/>
      <c r="G112" s="119"/>
      <c r="H112" s="119"/>
      <c r="I112" s="98"/>
      <c r="J112" s="98"/>
    </row>
    <row r="113" spans="1:10" ht="22.5" customHeight="1">
      <c r="A113" s="95">
        <v>3</v>
      </c>
      <c r="B113" s="119" t="s">
        <v>92</v>
      </c>
      <c r="C113" s="119"/>
      <c r="D113" s="119"/>
      <c r="E113" s="119"/>
      <c r="F113" s="119"/>
      <c r="G113" s="119"/>
      <c r="H113" s="119"/>
      <c r="I113" s="106"/>
      <c r="J113" s="106"/>
    </row>
    <row r="114" spans="1:10" ht="11.25" customHeight="1">
      <c r="A114" s="95">
        <v>4</v>
      </c>
      <c r="B114" s="119" t="s">
        <v>91</v>
      </c>
      <c r="C114" s="119"/>
      <c r="D114" s="119"/>
      <c r="E114" s="119"/>
      <c r="F114" s="119"/>
      <c r="G114" s="119"/>
      <c r="H114" s="119"/>
      <c r="I114" s="106"/>
      <c r="J114" s="106"/>
    </row>
    <row r="115" spans="1:10">
      <c r="A115" s="93"/>
    </row>
    <row r="116" spans="1:10">
      <c r="B116" s="96" t="s">
        <v>93</v>
      </c>
      <c r="C116" s="97"/>
      <c r="D116" s="1" t="s">
        <v>94</v>
      </c>
    </row>
    <row r="117" spans="1:10">
      <c r="B117" s="96" t="s">
        <v>130</v>
      </c>
      <c r="C117" s="97"/>
    </row>
    <row r="120" spans="1:10">
      <c r="D120" s="113" t="s">
        <v>95</v>
      </c>
      <c r="E120" s="113"/>
      <c r="F120" s="65"/>
      <c r="G120" s="65"/>
    </row>
    <row r="121" spans="1:10">
      <c r="D121" s="1" t="s">
        <v>96</v>
      </c>
    </row>
  </sheetData>
  <mergeCells count="21">
    <mergeCell ref="C55:D55"/>
    <mergeCell ref="C56:D56"/>
    <mergeCell ref="C61:D61"/>
    <mergeCell ref="C57:D57"/>
    <mergeCell ref="A1:H1"/>
    <mergeCell ref="A2:H2"/>
    <mergeCell ref="A3:H3"/>
    <mergeCell ref="A4:H4"/>
    <mergeCell ref="C5:E5"/>
    <mergeCell ref="F5:G5"/>
    <mergeCell ref="D120:E120"/>
    <mergeCell ref="B64:D64"/>
    <mergeCell ref="C58:D58"/>
    <mergeCell ref="C59:D59"/>
    <mergeCell ref="C62:D62"/>
    <mergeCell ref="B111:H111"/>
    <mergeCell ref="B112:H112"/>
    <mergeCell ref="B113:H113"/>
    <mergeCell ref="C60:D60"/>
    <mergeCell ref="B114:H114"/>
    <mergeCell ref="B110:H110"/>
  </mergeCells>
  <pageMargins left="0.7" right="0.19" top="0.35" bottom="0.3" header="0.3" footer="0.24"/>
  <pageSetup paperSize="9" scale="85" orientation="portrait" verticalDpi="0" r:id="rId1"/>
  <rowBreaks count="1" manualBreakCount="1">
    <brk id="6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 30.09.15</vt:lpstr>
      <vt:lpstr>'Result 30.09.15'!Print_Area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meeta</dc:creator>
  <cp:lastModifiedBy>Server</cp:lastModifiedBy>
  <cp:lastPrinted>2015-11-07T06:14:36Z</cp:lastPrinted>
  <dcterms:created xsi:type="dcterms:W3CDTF">2005-04-28T12:49:33Z</dcterms:created>
  <dcterms:modified xsi:type="dcterms:W3CDTF">2015-12-26T06:32:14Z</dcterms:modified>
</cp:coreProperties>
</file>